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<sst xmlns="http://schemas.openxmlformats.org/spreadsheetml/2006/main" count="66" uniqueCount="63">
  <si>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DEPENDENCIA: TRANSCARIBE</t>
  </si>
  <si>
    <t>(1) OBJETIVO</t>
  </si>
  <si>
    <t>(2) EJE ESTRATEGICO</t>
  </si>
  <si>
    <t>(3) LINEA ESTRATEGICA</t>
  </si>
  <si>
    <t>(4) PROGRAMA</t>
  </si>
  <si>
    <t>(5) META RESULTADO PLAN DE DESARROLLO</t>
  </si>
  <si>
    <t>(6) SUBPROGRAMA</t>
  </si>
  <si>
    <t>(6) META PRODUCTO PLAN DE DESARROLLO (2016-2019)</t>
  </si>
  <si>
    <t>(7) PROYECTO</t>
  </si>
  <si>
    <t>AVANCE SEGÚN PLANEACION</t>
  </si>
  <si>
    <t>(9) INDICADOR</t>
  </si>
  <si>
    <t>(10) RECURSOS</t>
  </si>
  <si>
    <t>(11) OBSERVACIONES</t>
  </si>
  <si>
    <t>(A) NOMBRE</t>
  </si>
  <si>
    <t>LÍNEA BASE</t>
  </si>
  <si>
    <t>RUBRO PRESUPUESTADO</t>
  </si>
  <si>
    <t>FUENTE</t>
  </si>
  <si>
    <t xml:space="preserve">MONTO VIGENCIA </t>
  </si>
  <si>
    <t>MONTO ASIGNADO SEGÚN PREDIS</t>
  </si>
  <si>
    <t>MONTO EJECUTADO SEGÚN PREDIS</t>
  </si>
  <si>
    <t>ADAPTAR EL TERRITORIO PARA LA GENTE</t>
  </si>
  <si>
    <t>TERRITORIO SOSTENIBLE, ORDENADO, EQUITATIVO E</t>
  </si>
  <si>
    <t>INFRAESTRUCTURA VIAL CON DESARROLLOS
INTEGRALES PARA LA MOVILIDAD PARA LA GENTE</t>
  </si>
  <si>
    <t>SISTEMA INTEGRADO DE TRANSPORTE MASIVO Y MULTIMODAL</t>
  </si>
  <si>
    <t>Entrar en 100% de
operación el SITM Incluidos
los alimentadores y
compromisos
contractuales</t>
  </si>
  <si>
    <t>SISTEMA INTEGRAL DE TRANSPORTE MASIVO Y MULTIMODAL</t>
  </si>
  <si>
    <t>Terminar patio-portal</t>
  </si>
  <si>
    <t>VALOR EJECUTADO A MARZO 2017</t>
  </si>
  <si>
    <t>indicador alcanzar para  el 2017</t>
  </si>
  <si>
    <t>VALOR ESPERADO  2017</t>
  </si>
  <si>
    <t>Terminar 8 estaciones de
parada.</t>
  </si>
  <si>
    <t>Construir 1 patio
complementario (sujeto a
demanda).</t>
  </si>
  <si>
    <t>(8) META PROYECTO 2017</t>
  </si>
  <si>
    <t>Chatarrizar 1592 buses</t>
  </si>
  <si>
    <t xml:space="preserve">OBRAS QUE NO QUEDARON EXPLICITAS EN EL PLAN DE DESARROLLO Y QUE SE EJECUTARAN PARCIAL O TOTALMENTE EN EL PRESENTE AÑO 2017 </t>
  </si>
  <si>
    <t>Implementación de Señalética en las 18 estaciones, portal y 409 paraderos del SITM</t>
  </si>
  <si>
    <t>Instalar 409 paraderos para rutas alimentadoras, complementarias y pretroncales</t>
  </si>
  <si>
    <t>F. CORTE            31 DIC 2017</t>
  </si>
  <si>
    <t>Numero de Paraderos Instalados</t>
  </si>
  <si>
    <t>Rehabilitación de 12,6 Km y construcción de 7,8 Km Rutas de Precarga</t>
  </si>
  <si>
    <t>Kms de Rutas de Precarga Rehabilitados y Construidos</t>
  </si>
  <si>
    <t>Implementación Estratégia de Gobierno en Linea</t>
  </si>
  <si>
    <t>Número de vehículos chatarrizados</t>
  </si>
  <si>
    <t>Estrategía de gobierno implementada</t>
  </si>
  <si>
    <t>INDICADOR META RESULTADO</t>
  </si>
  <si>
    <t>SITM en operación</t>
  </si>
  <si>
    <t>VALOR META RESULTADO (2019)</t>
  </si>
  <si>
    <t>LINEA BASE META RESULTADO  (2015)</t>
  </si>
  <si>
    <t>50% de avance de
operación del SITM</t>
  </si>
  <si>
    <t>NA</t>
  </si>
  <si>
    <t>Construcción Sistema de Transporte Masivo del Distrito Turístico de Cartagena.</t>
  </si>
  <si>
    <t>02-001-06-10-02-09-02-01
02-019-06-10-02-09-02-01</t>
  </si>
  <si>
    <t>INDICADOR META PRODUCTO</t>
  </si>
  <si>
    <t>Estaciones de parada
terminadas.</t>
  </si>
  <si>
    <t>Patios connplementarios
construidos.</t>
  </si>
  <si>
    <t>Buses chatarrizados</t>
  </si>
  <si>
    <t>VALOR META PRODUCTO (2019)</t>
  </si>
  <si>
    <t>LINEA BASE META PRODUCTO</t>
  </si>
  <si>
    <t>META PROYECTO (2017)</t>
  </si>
  <si>
    <t>Numero de estaciones, portal y paraderos con señalética</t>
  </si>
  <si>
    <t>MONTO EJECUTADO (Diciembre 31, 2017)</t>
  </si>
  <si>
    <t>PLAN DE ACCIÓN 2017 SEGUIMIENTO Y EVALUACION DICIEMBRE 31</t>
  </si>
  <si>
    <t>SE CONCLUYO EN EL 2016, SE ENCUENTRA EN ETAPA DE REVERSION A TRANSCARIBE S.A.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</si>
</sst>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.00"/>
    <numFmt numFmtId="187" formatCode="0.0%"/>
    <numFmt numFmtId="188" formatCode="_-&quot;$&quot;* #,##0_-;\-&quot;$&quot;* #,##0_-;_-&quot;$&quot;* &quot;-&quot;??_-;_-@_-"/>
    <numFmt numFmtId="189" formatCode="&quot;$&quot;#,##0"/>
    <numFmt numFmtId="190" formatCode="[$-240A]dddd\,\ dd&quot; de &quot;mmmm&quot; de &quot;yyyy"/>
    <numFmt numFmtId="191" formatCode="[$-240A]h:mm:ss\ AM/PM"/>
    <numFmt numFmtId="192" formatCode="_-* #,##0.0\ &quot;€&quot;_-;\-* #,##0.0\ &quot;€&quot;_-;_-* &quot;-&quot;??\ &quot;€&quot;_-;_-@_-"/>
    <numFmt numFmtId="193" formatCode="_-* #,##0\ &quot;€&quot;_-;\-* #,##0\ &quot;€&quot;_-;_-* &quot;-&quot;??\ &quot;€&quot;_-;_-@_-"/>
    <numFmt numFmtId="194" formatCode="&quot;$&quot;#,##0.0"/>
    <numFmt numFmtId="195" formatCode="_-* #,##0.0\ _€_-;\-* #,##0.0\ _€_-;_-* &quot;-&quot;??\ _€_-;_-@_-"/>
    <numFmt numFmtId="196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CAD2D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6" fontId="37" fillId="0" borderId="0" xfId="49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186" fontId="38" fillId="33" borderId="14" xfId="49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9" fontId="37" fillId="0" borderId="11" xfId="53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8" fillId="0" borderId="0" xfId="0" applyFont="1" applyFill="1" applyAlignment="1">
      <alignment vertical="justify" wrapText="1"/>
    </xf>
    <xf numFmtId="0" fontId="3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9" fontId="0" fillId="0" borderId="18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38" fillId="0" borderId="0" xfId="0" applyFont="1" applyFill="1" applyAlignment="1">
      <alignment vertical="justify" wrapText="1"/>
    </xf>
    <xf numFmtId="9" fontId="0" fillId="0" borderId="17" xfId="0" applyNumberFormat="1" applyFont="1" applyFill="1" applyBorder="1" applyAlignment="1">
      <alignment horizontal="center" vertical="center" wrapText="1"/>
    </xf>
    <xf numFmtId="187" fontId="2" fillId="0" borderId="16" xfId="53" applyNumberFormat="1" applyFont="1" applyFill="1" applyBorder="1" applyAlignment="1">
      <alignment horizontal="center" vertical="center" wrapText="1"/>
    </xf>
    <xf numFmtId="9" fontId="0" fillId="0" borderId="23" xfId="53" applyFont="1" applyBorder="1" applyAlignment="1">
      <alignment horizontal="center" vertical="center"/>
    </xf>
    <xf numFmtId="9" fontId="0" fillId="0" borderId="11" xfId="53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9" fontId="37" fillId="0" borderId="12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1" fontId="37" fillId="0" borderId="17" xfId="0" applyNumberFormat="1" applyFont="1" applyFill="1" applyBorder="1" applyAlignment="1">
      <alignment horizontal="center" vertical="center" wrapText="1"/>
    </xf>
    <xf numFmtId="196" fontId="37" fillId="0" borderId="26" xfId="47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38" fillId="33" borderId="28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29" xfId="0" applyFont="1" applyFill="1" applyBorder="1" applyAlignment="1">
      <alignment horizontal="justify" vertical="center"/>
    </xf>
    <xf numFmtId="0" fontId="0" fillId="0" borderId="30" xfId="0" applyFont="1" applyFill="1" applyBorder="1" applyAlignment="1">
      <alignment horizontal="justify" vertical="center"/>
    </xf>
    <xf numFmtId="0" fontId="38" fillId="33" borderId="1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/>
    </xf>
    <xf numFmtId="0" fontId="38" fillId="33" borderId="1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/>
    </xf>
    <xf numFmtId="0" fontId="38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38" fillId="0" borderId="29" xfId="0" applyFont="1" applyFill="1" applyBorder="1" applyAlignment="1">
      <alignment vertical="justify" wrapText="1"/>
    </xf>
    <xf numFmtId="0" fontId="38" fillId="0" borderId="30" xfId="0" applyFont="1" applyFill="1" applyBorder="1" applyAlignment="1">
      <alignment vertical="justify" wrapText="1"/>
    </xf>
    <xf numFmtId="0" fontId="0" fillId="0" borderId="1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2" fillId="33" borderId="16" xfId="0" applyFont="1" applyFill="1" applyBorder="1" applyAlignment="1">
      <alignment/>
    </xf>
    <xf numFmtId="0" fontId="38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186" fontId="37" fillId="0" borderId="18" xfId="49" applyNumberFormat="1" applyFont="1" applyFill="1" applyBorder="1" applyAlignment="1">
      <alignment horizontal="center" vertical="center" wrapText="1"/>
    </xf>
    <xf numFmtId="186" fontId="37" fillId="0" borderId="14" xfId="49" applyNumberFormat="1" applyFont="1" applyFill="1" applyBorder="1" applyAlignment="1">
      <alignment horizontal="center" vertical="center" wrapText="1"/>
    </xf>
    <xf numFmtId="186" fontId="37" fillId="0" borderId="13" xfId="49" applyNumberFormat="1" applyFont="1" applyFill="1" applyBorder="1" applyAlignment="1">
      <alignment horizontal="center" vertical="center" wrapText="1"/>
    </xf>
    <xf numFmtId="189" fontId="37" fillId="0" borderId="19" xfId="49" applyNumberFormat="1" applyFont="1" applyFill="1" applyBorder="1" applyAlignment="1">
      <alignment horizontal="center" vertical="center" wrapText="1"/>
    </xf>
    <xf numFmtId="189" fontId="37" fillId="0" borderId="34" xfId="49" applyNumberFormat="1" applyFont="1" applyFill="1" applyBorder="1" applyAlignment="1">
      <alignment horizontal="center" vertical="center" wrapText="1"/>
    </xf>
    <xf numFmtId="189" fontId="37" fillId="0" borderId="33" xfId="49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96" fontId="37" fillId="0" borderId="17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9" fontId="0" fillId="0" borderId="31" xfId="0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20"/>
  <sheetViews>
    <sheetView tabSelected="1" zoomScale="80" zoomScaleNormal="80" zoomScaleSheetLayoutView="30" zoomScalePageLayoutView="0" workbookViewId="0" topLeftCell="A1">
      <selection activeCell="A4" sqref="A4:AE4"/>
    </sheetView>
  </sheetViews>
  <sheetFormatPr defaultColWidth="11.421875" defaultRowHeight="15"/>
  <cols>
    <col min="1" max="1" width="15.57421875" style="0" customWidth="1"/>
    <col min="2" max="2" width="23.140625" style="0" customWidth="1"/>
    <col min="3" max="3" width="26.140625" style="0" customWidth="1"/>
    <col min="4" max="4" width="14.7109375" style="0" customWidth="1"/>
    <col min="5" max="8" width="17.28125" style="0" customWidth="1"/>
    <col min="9" max="9" width="17.421875" style="0" customWidth="1"/>
    <col min="10" max="13" width="24.421875" style="0" customWidth="1"/>
    <col min="14" max="14" width="18.421875" style="0" customWidth="1"/>
    <col min="15" max="15" width="15.7109375" style="0" customWidth="1"/>
    <col min="16" max="16" width="16.421875" style="0" customWidth="1"/>
    <col min="17" max="17" width="15.8515625" style="0" customWidth="1"/>
    <col min="18" max="18" width="15.00390625" style="0" customWidth="1"/>
    <col min="19" max="19" width="17.28125" style="0" customWidth="1"/>
    <col min="20" max="20" width="22.57421875" style="0" customWidth="1"/>
    <col min="21" max="21" width="17.421875" style="0" customWidth="1"/>
    <col min="22" max="22" width="15.57421875" style="0" customWidth="1"/>
    <col min="23" max="23" width="14.140625" style="0" customWidth="1"/>
    <col min="24" max="24" width="20.140625" style="0" customWidth="1"/>
    <col min="25" max="25" width="28.00390625" style="0" customWidth="1"/>
    <col min="26" max="26" width="18.7109375" style="0" customWidth="1"/>
    <col min="27" max="27" width="19.8515625" style="0" bestFit="1" customWidth="1"/>
    <col min="28" max="28" width="20.140625" style="0" bestFit="1" customWidth="1"/>
    <col min="29" max="29" width="18.140625" style="0" bestFit="1" customWidth="1"/>
    <col min="30" max="30" width="17.28125" style="0" customWidth="1"/>
    <col min="31" max="31" width="20.00390625" style="0" customWidth="1"/>
  </cols>
  <sheetData>
    <row r="4" spans="1:31" ht="23.25">
      <c r="A4" s="78" t="s">
        <v>61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pans="1:31" ht="23.25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1:31" ht="15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2"/>
      <c r="AB6" s="2"/>
      <c r="AC6" s="2"/>
      <c r="AD6" s="2"/>
      <c r="AE6" s="2"/>
    </row>
    <row r="7" spans="1:31" ht="30" customHeight="1">
      <c r="A7" s="63" t="s">
        <v>1</v>
      </c>
      <c r="B7" s="63" t="s">
        <v>2</v>
      </c>
      <c r="C7" s="63" t="s">
        <v>3</v>
      </c>
      <c r="D7" s="63" t="s">
        <v>4</v>
      </c>
      <c r="E7" s="63" t="s">
        <v>5</v>
      </c>
      <c r="F7" s="63" t="s">
        <v>44</v>
      </c>
      <c r="G7" s="63" t="s">
        <v>46</v>
      </c>
      <c r="H7" s="63" t="s">
        <v>47</v>
      </c>
      <c r="I7" s="63" t="s">
        <v>6</v>
      </c>
      <c r="J7" s="63" t="s">
        <v>7</v>
      </c>
      <c r="K7" s="63" t="s">
        <v>52</v>
      </c>
      <c r="L7" s="63" t="s">
        <v>56</v>
      </c>
      <c r="M7" s="63" t="s">
        <v>57</v>
      </c>
      <c r="N7" s="63" t="s">
        <v>8</v>
      </c>
      <c r="O7" s="67" t="s">
        <v>58</v>
      </c>
      <c r="P7" s="74" t="s">
        <v>29</v>
      </c>
      <c r="Q7" s="76" t="s">
        <v>27</v>
      </c>
      <c r="R7" s="76" t="s">
        <v>9</v>
      </c>
      <c r="S7" s="63" t="s">
        <v>32</v>
      </c>
      <c r="T7" s="65" t="s">
        <v>10</v>
      </c>
      <c r="U7" s="66"/>
      <c r="V7" s="66"/>
      <c r="W7" s="66"/>
      <c r="X7" s="85" t="s">
        <v>11</v>
      </c>
      <c r="Y7" s="85"/>
      <c r="Z7" s="85"/>
      <c r="AA7" s="86"/>
      <c r="AB7" s="4"/>
      <c r="AC7" s="4"/>
      <c r="AD7" s="4"/>
      <c r="AE7" s="80" t="s">
        <v>12</v>
      </c>
    </row>
    <row r="8" spans="1:31" ht="45">
      <c r="A8" s="64"/>
      <c r="B8" s="64"/>
      <c r="C8" s="64"/>
      <c r="D8" s="64"/>
      <c r="E8" s="64"/>
      <c r="F8" s="100"/>
      <c r="G8" s="100"/>
      <c r="H8" s="100"/>
      <c r="I8" s="64"/>
      <c r="J8" s="79"/>
      <c r="K8" s="100"/>
      <c r="L8" s="106"/>
      <c r="M8" s="106"/>
      <c r="N8" s="79"/>
      <c r="O8" s="68"/>
      <c r="P8" s="75"/>
      <c r="Q8" s="77"/>
      <c r="R8" s="77"/>
      <c r="S8" s="79"/>
      <c r="T8" s="5" t="s">
        <v>13</v>
      </c>
      <c r="U8" s="6" t="s">
        <v>14</v>
      </c>
      <c r="V8" s="7" t="s">
        <v>28</v>
      </c>
      <c r="W8" s="59" t="s">
        <v>37</v>
      </c>
      <c r="X8" s="8" t="s">
        <v>15</v>
      </c>
      <c r="Y8" s="8" t="s">
        <v>16</v>
      </c>
      <c r="Z8" s="9" t="s">
        <v>17</v>
      </c>
      <c r="AA8" s="40" t="s">
        <v>60</v>
      </c>
      <c r="AB8" s="49" t="s">
        <v>18</v>
      </c>
      <c r="AC8" s="49" t="s">
        <v>19</v>
      </c>
      <c r="AD8" s="49" t="s">
        <v>9</v>
      </c>
      <c r="AE8" s="81"/>
    </row>
    <row r="9" spans="1:31" ht="128.25" customHeight="1">
      <c r="A9" s="96" t="s">
        <v>20</v>
      </c>
      <c r="B9" s="96" t="s">
        <v>21</v>
      </c>
      <c r="C9" s="96" t="s">
        <v>22</v>
      </c>
      <c r="D9" s="96" t="s">
        <v>23</v>
      </c>
      <c r="E9" s="96" t="s">
        <v>24</v>
      </c>
      <c r="F9" s="96" t="s">
        <v>45</v>
      </c>
      <c r="G9" s="101">
        <v>1</v>
      </c>
      <c r="H9" s="101" t="s">
        <v>48</v>
      </c>
      <c r="I9" s="96" t="s">
        <v>49</v>
      </c>
      <c r="J9" s="71" t="s">
        <v>30</v>
      </c>
      <c r="K9" s="107" t="s">
        <v>53</v>
      </c>
      <c r="L9" s="104">
        <v>8</v>
      </c>
      <c r="M9" s="104">
        <v>9</v>
      </c>
      <c r="N9" s="82" t="s">
        <v>50</v>
      </c>
      <c r="O9" s="21" t="s">
        <v>35</v>
      </c>
      <c r="P9" s="20">
        <v>120</v>
      </c>
      <c r="Q9" s="20">
        <v>0</v>
      </c>
      <c r="R9" s="46">
        <f>0/18</f>
        <v>0</v>
      </c>
      <c r="S9" s="20">
        <v>120</v>
      </c>
      <c r="T9" s="23" t="s">
        <v>59</v>
      </c>
      <c r="U9" s="24">
        <v>0</v>
      </c>
      <c r="V9" s="16">
        <f>(120/428)+0.02</f>
        <v>0.30037383177570093</v>
      </c>
      <c r="W9" s="53">
        <v>0.3</v>
      </c>
      <c r="X9" s="87" t="s">
        <v>25</v>
      </c>
      <c r="Y9" s="87" t="s">
        <v>51</v>
      </c>
      <c r="Z9" s="90"/>
      <c r="AA9" s="56">
        <v>624977532</v>
      </c>
      <c r="AB9" s="93">
        <v>56346816019</v>
      </c>
      <c r="AC9" s="99">
        <f>+AA9+AA12</f>
        <v>18704602248.640793</v>
      </c>
      <c r="AD9" s="87"/>
      <c r="AE9" s="37"/>
    </row>
    <row r="10" spans="1:31" ht="127.5" customHeight="1">
      <c r="A10" s="97"/>
      <c r="B10" s="97"/>
      <c r="C10" s="97"/>
      <c r="D10" s="97"/>
      <c r="E10" s="97"/>
      <c r="F10" s="97"/>
      <c r="G10" s="102"/>
      <c r="H10" s="102"/>
      <c r="I10" s="97"/>
      <c r="J10" s="72"/>
      <c r="K10" s="108"/>
      <c r="L10" s="104"/>
      <c r="M10" s="104"/>
      <c r="N10" s="83"/>
      <c r="O10" s="22" t="s">
        <v>36</v>
      </c>
      <c r="P10" s="11">
        <v>100</v>
      </c>
      <c r="Q10" s="12">
        <v>0</v>
      </c>
      <c r="R10" s="13">
        <v>0</v>
      </c>
      <c r="S10" s="14">
        <v>100</v>
      </c>
      <c r="T10" s="25" t="s">
        <v>38</v>
      </c>
      <c r="U10" s="15">
        <v>0</v>
      </c>
      <c r="V10" s="16">
        <v>0.25</v>
      </c>
      <c r="W10" s="16">
        <v>0</v>
      </c>
      <c r="X10" s="88"/>
      <c r="Y10" s="88"/>
      <c r="Z10" s="91"/>
      <c r="AA10" s="54">
        <v>0</v>
      </c>
      <c r="AB10" s="94"/>
      <c r="AC10" s="88"/>
      <c r="AD10" s="88"/>
      <c r="AE10" s="17"/>
    </row>
    <row r="11" spans="1:31" ht="118.5" customHeight="1">
      <c r="A11" s="97"/>
      <c r="B11" s="97"/>
      <c r="C11" s="97"/>
      <c r="D11" s="97"/>
      <c r="E11" s="97"/>
      <c r="F11" s="97"/>
      <c r="G11" s="102"/>
      <c r="H11" s="102"/>
      <c r="I11" s="97"/>
      <c r="J11" s="50" t="s">
        <v>31</v>
      </c>
      <c r="K11" s="51" t="s">
        <v>54</v>
      </c>
      <c r="L11" s="52">
        <v>1</v>
      </c>
      <c r="M11" s="52">
        <v>0</v>
      </c>
      <c r="N11" s="83"/>
      <c r="O11" s="29" t="s">
        <v>39</v>
      </c>
      <c r="P11" s="30">
        <v>4</v>
      </c>
      <c r="Q11" s="30">
        <v>0</v>
      </c>
      <c r="R11" s="45">
        <v>0</v>
      </c>
      <c r="S11" s="55">
        <v>20.4</v>
      </c>
      <c r="T11" s="31" t="s">
        <v>40</v>
      </c>
      <c r="U11" s="32">
        <v>0</v>
      </c>
      <c r="V11" s="33">
        <f>4/20.4</f>
        <v>0.19607843137254904</v>
      </c>
      <c r="W11" s="33">
        <v>0</v>
      </c>
      <c r="X11" s="88"/>
      <c r="Y11" s="88"/>
      <c r="Z11" s="91"/>
      <c r="AA11" s="54">
        <v>0</v>
      </c>
      <c r="AB11" s="94"/>
      <c r="AC11" s="88"/>
      <c r="AD11" s="88"/>
      <c r="AE11" s="34"/>
    </row>
    <row r="12" spans="1:31" ht="47.25" customHeight="1">
      <c r="A12" s="97"/>
      <c r="B12" s="97"/>
      <c r="C12" s="97"/>
      <c r="D12" s="97"/>
      <c r="E12" s="97"/>
      <c r="F12" s="97"/>
      <c r="G12" s="102"/>
      <c r="H12" s="102"/>
      <c r="I12" s="97"/>
      <c r="J12" s="105" t="s">
        <v>33</v>
      </c>
      <c r="K12" s="109" t="s">
        <v>55</v>
      </c>
      <c r="L12" s="73">
        <v>1592</v>
      </c>
      <c r="M12" s="73">
        <v>189</v>
      </c>
      <c r="N12" s="83"/>
      <c r="O12" s="35" t="s">
        <v>33</v>
      </c>
      <c r="P12" s="41">
        <v>300</v>
      </c>
      <c r="Q12" s="41">
        <v>47</v>
      </c>
      <c r="R12" s="47">
        <f>47/300</f>
        <v>0.15666666666666668</v>
      </c>
      <c r="S12" s="41">
        <v>1592</v>
      </c>
      <c r="T12" s="31" t="s">
        <v>42</v>
      </c>
      <c r="U12" s="41">
        <v>416</v>
      </c>
      <c r="V12" s="42">
        <v>0.6</v>
      </c>
      <c r="W12" s="41">
        <v>553</v>
      </c>
      <c r="X12" s="88"/>
      <c r="Y12" s="88"/>
      <c r="Z12" s="91"/>
      <c r="AA12" s="56">
        <v>18079624716.640793</v>
      </c>
      <c r="AB12" s="94"/>
      <c r="AC12" s="88"/>
      <c r="AD12" s="88"/>
      <c r="AE12" s="38"/>
    </row>
    <row r="13" spans="1:31" ht="93.75" customHeight="1">
      <c r="A13" s="98"/>
      <c r="B13" s="98"/>
      <c r="C13" s="98"/>
      <c r="D13" s="98"/>
      <c r="E13" s="98"/>
      <c r="F13" s="98"/>
      <c r="G13" s="103"/>
      <c r="H13" s="103"/>
      <c r="I13" s="98"/>
      <c r="J13" s="98"/>
      <c r="K13" s="110"/>
      <c r="L13" s="73"/>
      <c r="M13" s="73"/>
      <c r="N13" s="84"/>
      <c r="O13" s="36" t="s">
        <v>41</v>
      </c>
      <c r="P13" s="10">
        <v>1</v>
      </c>
      <c r="Q13" s="10">
        <v>0.48</v>
      </c>
      <c r="R13" s="48">
        <f>+Q13/P13</f>
        <v>0.48</v>
      </c>
      <c r="S13" s="10">
        <v>1</v>
      </c>
      <c r="T13" s="36" t="s">
        <v>43</v>
      </c>
      <c r="U13" s="10">
        <v>0</v>
      </c>
      <c r="V13" s="43">
        <v>1</v>
      </c>
      <c r="W13" s="43">
        <v>0.7</v>
      </c>
      <c r="X13" s="89"/>
      <c r="Y13" s="89"/>
      <c r="Z13" s="92"/>
      <c r="AA13" s="54">
        <v>0</v>
      </c>
      <c r="AB13" s="95"/>
      <c r="AC13" s="89"/>
      <c r="AD13" s="89"/>
      <c r="AE13" s="39"/>
    </row>
    <row r="14" spans="10:13" ht="15">
      <c r="J14" s="28"/>
      <c r="K14" s="28"/>
      <c r="L14" s="28"/>
      <c r="M14" s="28"/>
    </row>
    <row r="17" spans="2:16" ht="45">
      <c r="B17" s="58" t="s">
        <v>7</v>
      </c>
      <c r="C17" s="69" t="s">
        <v>34</v>
      </c>
      <c r="D17" s="69"/>
      <c r="E17" s="70"/>
      <c r="F17" s="44"/>
      <c r="G17" s="44"/>
      <c r="H17" s="44"/>
      <c r="I17" s="18"/>
      <c r="J17" s="18"/>
      <c r="K17" s="44"/>
      <c r="L17" s="44"/>
      <c r="M17" s="44"/>
      <c r="N17" s="18"/>
      <c r="O17" s="2"/>
      <c r="P17" s="26"/>
    </row>
    <row r="18" spans="2:16" ht="59.25" customHeight="1">
      <c r="B18" s="57" t="s">
        <v>26</v>
      </c>
      <c r="C18" s="60" t="s">
        <v>62</v>
      </c>
      <c r="D18" s="61"/>
      <c r="E18" s="62"/>
      <c r="F18" s="1"/>
      <c r="G18" s="1"/>
      <c r="H18" s="1"/>
      <c r="I18" s="2"/>
      <c r="J18" s="2"/>
      <c r="K18" s="2"/>
      <c r="L18" s="2"/>
      <c r="M18" s="2"/>
      <c r="N18" s="2"/>
      <c r="O18" s="2"/>
      <c r="P18" s="27"/>
    </row>
    <row r="19" ht="15">
      <c r="B19" s="28"/>
    </row>
    <row r="20" ht="15">
      <c r="C20" s="19"/>
    </row>
  </sheetData>
  <sheetProtection/>
  <mergeCells count="50">
    <mergeCell ref="M7:M8"/>
    <mergeCell ref="K7:K8"/>
    <mergeCell ref="K9:K10"/>
    <mergeCell ref="K12:K13"/>
    <mergeCell ref="L7:L8"/>
    <mergeCell ref="L12:L13"/>
    <mergeCell ref="L9:L10"/>
    <mergeCell ref="AC9:AC13"/>
    <mergeCell ref="AD9:AD13"/>
    <mergeCell ref="F7:F8"/>
    <mergeCell ref="F9:F13"/>
    <mergeCell ref="G7:G8"/>
    <mergeCell ref="G9:G13"/>
    <mergeCell ref="H7:H8"/>
    <mergeCell ref="H9:H13"/>
    <mergeCell ref="M9:M10"/>
    <mergeCell ref="J12:J13"/>
    <mergeCell ref="A9:A13"/>
    <mergeCell ref="B9:B13"/>
    <mergeCell ref="C9:C13"/>
    <mergeCell ref="D9:D13"/>
    <mergeCell ref="E9:E13"/>
    <mergeCell ref="I9:I13"/>
    <mergeCell ref="S7:S8"/>
    <mergeCell ref="N9:N13"/>
    <mergeCell ref="X7:AA7"/>
    <mergeCell ref="X9:X13"/>
    <mergeCell ref="Z9:Z13"/>
    <mergeCell ref="AB9:AB13"/>
    <mergeCell ref="Y9:Y13"/>
    <mergeCell ref="A4:AE4"/>
    <mergeCell ref="A5:AE5"/>
    <mergeCell ref="A7:A8"/>
    <mergeCell ref="B7:B8"/>
    <mergeCell ref="C7:C8"/>
    <mergeCell ref="E7:E8"/>
    <mergeCell ref="I7:I8"/>
    <mergeCell ref="J7:J8"/>
    <mergeCell ref="N7:N8"/>
    <mergeCell ref="AE7:AE8"/>
    <mergeCell ref="C18:E18"/>
    <mergeCell ref="D7:D8"/>
    <mergeCell ref="T7:W7"/>
    <mergeCell ref="O7:O8"/>
    <mergeCell ref="C17:E17"/>
    <mergeCell ref="J9:J10"/>
    <mergeCell ref="M12:M13"/>
    <mergeCell ref="P7:P8"/>
    <mergeCell ref="Q7:Q8"/>
    <mergeCell ref="R7:R8"/>
  </mergeCells>
  <printOptions/>
  <pageMargins left="1.220472440944882" right="0.31496062992125984" top="0.7480314960629921" bottom="0.7480314960629921" header="0.31496062992125984" footer="0.31496062992125984"/>
  <pageSetup fitToHeight="1" fitToWidth="1" horizontalDpi="600" verticalDpi="600" orientation="landscape" paperSize="5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darango</dc:creator>
  <cp:keywords/>
  <dc:description/>
  <cp:lastModifiedBy>Gerardo Marriaga Tovar</cp:lastModifiedBy>
  <cp:lastPrinted>2018-01-15T20:34:46Z</cp:lastPrinted>
  <dcterms:created xsi:type="dcterms:W3CDTF">2017-01-31T20:44:49Z</dcterms:created>
  <dcterms:modified xsi:type="dcterms:W3CDTF">2018-03-09T21:16:58Z</dcterms:modified>
  <cp:category/>
  <cp:version/>
  <cp:contentType/>
  <cp:contentStatus/>
</cp:coreProperties>
</file>